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ROI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<sst xmlns="http://schemas.openxmlformats.org/spreadsheetml/2006/main" count="55" uniqueCount="34">
  <si>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Hardware/Software Costs</t>
  </si>
  <si>
    <t>"Front-end" server</t>
  </si>
  <si>
    <t>Windows 2003 Server license</t>
  </si>
  <si>
    <t>Technical infrastructure</t>
  </si>
  <si>
    <t>FIRST YEAR</t>
  </si>
  <si>
    <t>SECOND YEAR</t>
  </si>
  <si>
    <t>THIRD YEAR</t>
  </si>
  <si>
    <t>In-house Exchange</t>
  </si>
  <si>
    <t>INCLUDED</t>
  </si>
  <si>
    <t>Exchange licenses Costs</t>
  </si>
  <si>
    <t>Backup Hardware/Software Costs</t>
  </si>
  <si>
    <t>Blackberry Costs</t>
  </si>
  <si>
    <t>Backup server</t>
  </si>
  <si>
    <t>Backup software</t>
  </si>
  <si>
    <t>Total costs</t>
  </si>
  <si>
    <t>What you save per year</t>
  </si>
  <si>
    <t>Hosted Exchange</t>
  </si>
  <si>
    <t>Support personnel costs</t>
  </si>
  <si>
    <t>Antivirus (In-House:$10/user;Hosted:$0.5/user)</t>
  </si>
  <si>
    <t>Antispam (In-House:$10/user;Hosted:$0.5/user)</t>
  </si>
  <si>
    <t>3 year savings:</t>
  </si>
  <si>
    <t>Windows 2003 server user licenses ($40ea.)</t>
  </si>
  <si>
    <t>Outlook 2007 user licenses ($109.95ea.)</t>
  </si>
  <si>
    <t>Microsoft Exchange server (max. 200 users/server)</t>
  </si>
  <si>
    <t>Backup Domain Controller (max. 200 users/server)</t>
  </si>
  <si>
    <t>Bandwidth ($250/200 users)</t>
  </si>
  <si>
    <t>Additional BlackBerry user licences ($50/user)</t>
  </si>
  <si>
    <t>Number of Exchange Users:</t>
  </si>
  <si>
    <t>Number of Blackberry Users:</t>
  </si>
  <si>
    <t>Repair and replacement of in house server hardware failures not included in above calculations</t>
  </si>
  <si>
    <t>Exchange 2010 Server license</t>
  </si>
  <si>
    <t>Exchange 2010 server user licenses ($67ea.)</t>
  </si>
  <si>
    <t>BlackBerry Enterprise Server ($450/20 user licence; Hosted:$12.95/user/mth)</t>
  </si>
  <si>
    <t>Total Sunny Oasis Hosted Exchange cost/yr@$8.50/user/mth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</si>
</sst>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4" xfId="0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 vertical="center" wrapText="1"/>
    </xf>
    <xf numFmtId="164" fontId="2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64" fontId="2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left" vertical="center"/>
    </xf>
    <xf numFmtId="164" fontId="2" fillId="33" borderId="26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/>
    </xf>
    <xf numFmtId="164" fontId="2" fillId="33" borderId="3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32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164" fontId="8" fillId="33" borderId="26" xfId="0" applyNumberFormat="1" applyFont="1" applyFill="1" applyBorder="1" applyAlignment="1">
      <alignment/>
    </xf>
    <xf numFmtId="164" fontId="8" fillId="33" borderId="27" xfId="0" applyNumberFormat="1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22" xfId="0" applyFont="1" applyBorder="1" applyAlignment="1">
      <alignment horizontal="right"/>
    </xf>
    <xf numFmtId="7" fontId="9" fillId="0" borderId="25" xfId="44" applyNumberFormat="1" applyFont="1" applyBorder="1" applyAlignment="1">
      <alignment/>
    </xf>
    <xf numFmtId="164" fontId="2" fillId="34" borderId="16" xfId="0" applyNumberFormat="1" applyFont="1" applyFill="1" applyBorder="1" applyAlignment="1">
      <alignment/>
    </xf>
    <xf numFmtId="164" fontId="2" fillId="34" borderId="34" xfId="0" applyNumberFormat="1" applyFont="1" applyFill="1" applyBorder="1" applyAlignment="1">
      <alignment/>
    </xf>
    <xf numFmtId="164" fontId="2" fillId="34" borderId="27" xfId="0" applyNumberFormat="1" applyFont="1" applyFill="1" applyBorder="1" applyAlignment="1">
      <alignment/>
    </xf>
    <xf numFmtId="164" fontId="2" fillId="34" borderId="26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64" fontId="3" fillId="33" borderId="38" xfId="44" applyNumberFormat="1" applyFont="1" applyFill="1" applyBorder="1" applyAlignment="1">
      <alignment horizontal="center" vertical="center"/>
    </xf>
    <xf numFmtId="164" fontId="3" fillId="33" borderId="16" xfId="44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164" fontId="3" fillId="33" borderId="40" xfId="44" applyNumberFormat="1" applyFont="1" applyFill="1" applyBorder="1" applyAlignment="1">
      <alignment horizontal="center" vertical="center"/>
    </xf>
    <xf numFmtId="164" fontId="3" fillId="33" borderId="34" xfId="44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64" fontId="9" fillId="33" borderId="35" xfId="0" applyNumberFormat="1" applyFont="1" applyFill="1" applyBorder="1" applyAlignment="1">
      <alignment horizontal="center"/>
    </xf>
    <xf numFmtId="164" fontId="9" fillId="33" borderId="43" xfId="0" applyNumberFormat="1" applyFont="1" applyFill="1" applyBorder="1" applyAlignment="1">
      <alignment horizontal="center"/>
    </xf>
    <xf numFmtId="164" fontId="9" fillId="33" borderId="44" xfId="0" applyNumberFormat="1" applyFont="1" applyFill="1" applyBorder="1" applyAlignment="1">
      <alignment horizontal="center"/>
    </xf>
    <xf numFmtId="164" fontId="9" fillId="33" borderId="36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4" fillId="33" borderId="25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62.8515625" style="1" customWidth="1"/>
    <col min="2" max="2" width="15.421875" style="1" bestFit="1" customWidth="1"/>
    <col min="3" max="3" width="14.28125" style="1" bestFit="1" customWidth="1"/>
    <col min="4" max="4" width="15.421875" style="1" bestFit="1" customWidth="1"/>
    <col min="5" max="5" width="14.28125" style="1" bestFit="1" customWidth="1"/>
    <col min="6" max="6" width="15.421875" style="1" bestFit="1" customWidth="1"/>
    <col min="7" max="7" width="14.28125" style="1" bestFit="1" customWidth="1"/>
    <col min="8" max="16384" width="9.140625" style="1" customWidth="1"/>
  </cols>
  <sheetData>
    <row r="1" spans="1:7" ht="16.5" thickBot="1">
      <c r="A1" s="2"/>
      <c r="B1" s="61" t="s">
        <v>27</v>
      </c>
      <c r="C1" s="61"/>
      <c r="D1" s="61"/>
      <c r="E1" s="63">
        <v>50</v>
      </c>
      <c r="F1" s="64"/>
      <c r="G1" s="59"/>
    </row>
    <row r="2" spans="1:7" ht="16.5" thickBot="1">
      <c r="A2" s="3"/>
      <c r="B2" s="62" t="s">
        <v>28</v>
      </c>
      <c r="C2" s="62"/>
      <c r="D2" s="62"/>
      <c r="E2" s="63">
        <v>5</v>
      </c>
      <c r="F2" s="64"/>
      <c r="G2" s="60"/>
    </row>
    <row r="3" spans="1:7" ht="9" customHeight="1" thickBot="1">
      <c r="A3" s="6"/>
      <c r="B3" s="6"/>
      <c r="C3" s="6"/>
      <c r="D3" s="6"/>
      <c r="E3" s="6"/>
      <c r="F3" s="6"/>
      <c r="G3" s="6"/>
    </row>
    <row r="4" spans="1:7" ht="12.75">
      <c r="A4" s="6"/>
      <c r="B4" s="74" t="s">
        <v>4</v>
      </c>
      <c r="C4" s="75"/>
      <c r="D4" s="76" t="s">
        <v>5</v>
      </c>
      <c r="E4" s="75"/>
      <c r="F4" s="76" t="s">
        <v>6</v>
      </c>
      <c r="G4" s="77"/>
    </row>
    <row r="5" spans="1:7" ht="29.25" customHeight="1" thickBot="1">
      <c r="A5" s="6"/>
      <c r="B5" s="4" t="s">
        <v>7</v>
      </c>
      <c r="C5" s="5" t="s">
        <v>16</v>
      </c>
      <c r="D5" s="5" t="s">
        <v>7</v>
      </c>
      <c r="E5" s="5" t="s">
        <v>16</v>
      </c>
      <c r="F5" s="5" t="s">
        <v>7</v>
      </c>
      <c r="G5" s="5" t="s">
        <v>16</v>
      </c>
    </row>
    <row r="6" spans="1:7" ht="19.5" thickBot="1">
      <c r="A6" s="71" t="s">
        <v>0</v>
      </c>
      <c r="B6" s="72"/>
      <c r="C6" s="72"/>
      <c r="D6" s="72"/>
      <c r="E6" s="72"/>
      <c r="F6" s="72"/>
      <c r="G6" s="73"/>
    </row>
    <row r="7" spans="1:7" ht="16.5" customHeight="1">
      <c r="A7" s="7" t="s">
        <v>1</v>
      </c>
      <c r="B7" s="29">
        <v>8000</v>
      </c>
      <c r="C7" s="78" t="s">
        <v>8</v>
      </c>
      <c r="D7" s="30">
        <v>0</v>
      </c>
      <c r="E7" s="78" t="s">
        <v>8</v>
      </c>
      <c r="F7" s="30">
        <v>0</v>
      </c>
      <c r="G7" s="81" t="s">
        <v>8</v>
      </c>
    </row>
    <row r="8" spans="1:7" ht="16.5" customHeight="1">
      <c r="A8" s="10" t="s">
        <v>23</v>
      </c>
      <c r="B8" s="33">
        <f>IF($E$1&gt;=200,4500*2,4500)</f>
        <v>4500</v>
      </c>
      <c r="C8" s="79"/>
      <c r="D8" s="11">
        <v>0</v>
      </c>
      <c r="E8" s="79"/>
      <c r="F8" s="11">
        <v>0</v>
      </c>
      <c r="G8" s="82"/>
    </row>
    <row r="9" spans="1:7" ht="16.5" customHeight="1">
      <c r="A9" s="10" t="s">
        <v>24</v>
      </c>
      <c r="B9" s="33">
        <f>IF($E$1&gt;=200,2000*2,2000)</f>
        <v>2000</v>
      </c>
      <c r="C9" s="79"/>
      <c r="D9" s="11">
        <v>0</v>
      </c>
      <c r="E9" s="79"/>
      <c r="F9" s="11">
        <v>0</v>
      </c>
      <c r="G9" s="82"/>
    </row>
    <row r="10" spans="1:7" ht="16.5" customHeight="1">
      <c r="A10" s="10" t="s">
        <v>30</v>
      </c>
      <c r="B10" s="33">
        <v>699</v>
      </c>
      <c r="C10" s="79"/>
      <c r="D10" s="11">
        <v>0</v>
      </c>
      <c r="E10" s="79"/>
      <c r="F10" s="11">
        <v>0</v>
      </c>
      <c r="G10" s="82"/>
    </row>
    <row r="11" spans="1:7" ht="16.5" customHeight="1">
      <c r="A11" s="10" t="s">
        <v>2</v>
      </c>
      <c r="B11" s="33">
        <v>999</v>
      </c>
      <c r="C11" s="79"/>
      <c r="D11" s="11">
        <v>0</v>
      </c>
      <c r="E11" s="79"/>
      <c r="F11" s="11">
        <v>0</v>
      </c>
      <c r="G11" s="82"/>
    </row>
    <row r="12" spans="1:7" ht="16.5" customHeight="1">
      <c r="A12" s="10" t="s">
        <v>25</v>
      </c>
      <c r="B12" s="33">
        <f>IF($E$1&gt;=200,250*2,250)</f>
        <v>250</v>
      </c>
      <c r="C12" s="79"/>
      <c r="D12" s="11">
        <v>250</v>
      </c>
      <c r="E12" s="79"/>
      <c r="F12" s="11">
        <v>250</v>
      </c>
      <c r="G12" s="82"/>
    </row>
    <row r="13" spans="1:7" ht="16.5" customHeight="1" thickBot="1">
      <c r="A13" s="12" t="s">
        <v>3</v>
      </c>
      <c r="B13" s="31">
        <v>3600</v>
      </c>
      <c r="C13" s="80"/>
      <c r="D13" s="32">
        <v>3600</v>
      </c>
      <c r="E13" s="80"/>
      <c r="F13" s="32">
        <v>3600</v>
      </c>
      <c r="G13" s="83"/>
    </row>
    <row r="14" spans="1:7" ht="16.5" customHeight="1" thickBot="1">
      <c r="A14" s="48" t="s">
        <v>9</v>
      </c>
      <c r="B14" s="49"/>
      <c r="C14" s="49"/>
      <c r="D14" s="49"/>
      <c r="E14" s="49"/>
      <c r="F14" s="49"/>
      <c r="G14" s="50"/>
    </row>
    <row r="15" spans="1:7" ht="16.5" customHeight="1">
      <c r="A15" s="13" t="s">
        <v>31</v>
      </c>
      <c r="B15" s="29">
        <f>67*$E$1</f>
        <v>3350</v>
      </c>
      <c r="C15" s="51" t="s">
        <v>8</v>
      </c>
      <c r="D15" s="30">
        <v>0</v>
      </c>
      <c r="E15" s="51" t="s">
        <v>8</v>
      </c>
      <c r="F15" s="30">
        <v>0</v>
      </c>
      <c r="G15" s="55" t="s">
        <v>8</v>
      </c>
    </row>
    <row r="16" spans="1:7" ht="16.5" customHeight="1">
      <c r="A16" s="14" t="s">
        <v>21</v>
      </c>
      <c r="B16" s="33">
        <f>40*$E$1</f>
        <v>2000</v>
      </c>
      <c r="C16" s="52"/>
      <c r="D16" s="11">
        <v>0</v>
      </c>
      <c r="E16" s="52"/>
      <c r="F16" s="11">
        <v>0</v>
      </c>
      <c r="G16" s="56"/>
    </row>
    <row r="17" spans="1:7" ht="16.5" customHeight="1">
      <c r="A17" s="14" t="s">
        <v>18</v>
      </c>
      <c r="B17" s="33">
        <f>10*$E$1</f>
        <v>500</v>
      </c>
      <c r="C17" s="53" t="s">
        <v>8</v>
      </c>
      <c r="D17" s="11">
        <f>10*$E$1</f>
        <v>500</v>
      </c>
      <c r="E17" s="53" t="s">
        <v>8</v>
      </c>
      <c r="F17" s="11">
        <f>10*$E$1</f>
        <v>500</v>
      </c>
      <c r="G17" s="57" t="s">
        <v>8</v>
      </c>
    </row>
    <row r="18" spans="1:7" ht="16.5" customHeight="1">
      <c r="A18" s="14" t="s">
        <v>19</v>
      </c>
      <c r="B18" s="33">
        <f>10*$E$1</f>
        <v>500</v>
      </c>
      <c r="C18" s="54"/>
      <c r="D18" s="11">
        <f>10*$E$1</f>
        <v>500</v>
      </c>
      <c r="E18" s="54"/>
      <c r="F18" s="11">
        <f>10*$E$1</f>
        <v>500</v>
      </c>
      <c r="G18" s="58"/>
    </row>
    <row r="19" spans="1:7" ht="16.5" customHeight="1" thickBot="1">
      <c r="A19" s="15" t="s">
        <v>22</v>
      </c>
      <c r="B19" s="31">
        <f>109.95*$E$1</f>
        <v>5497.5</v>
      </c>
      <c r="C19" s="28" t="s">
        <v>8</v>
      </c>
      <c r="D19" s="32">
        <v>0</v>
      </c>
      <c r="E19" s="28" t="s">
        <v>8</v>
      </c>
      <c r="F19" s="32">
        <v>0</v>
      </c>
      <c r="G19" s="34" t="s">
        <v>8</v>
      </c>
    </row>
    <row r="20" spans="1:7" ht="19.5" thickBot="1">
      <c r="A20" s="48" t="s">
        <v>10</v>
      </c>
      <c r="B20" s="49"/>
      <c r="C20" s="49"/>
      <c r="D20" s="49"/>
      <c r="E20" s="49"/>
      <c r="F20" s="49"/>
      <c r="G20" s="50"/>
    </row>
    <row r="21" spans="1:7" ht="16.5" customHeight="1">
      <c r="A21" s="13" t="s">
        <v>12</v>
      </c>
      <c r="B21" s="29">
        <v>2000</v>
      </c>
      <c r="C21" s="51" t="s">
        <v>8</v>
      </c>
      <c r="D21" s="30">
        <v>0</v>
      </c>
      <c r="E21" s="51" t="s">
        <v>8</v>
      </c>
      <c r="F21" s="30">
        <v>0</v>
      </c>
      <c r="G21" s="55" t="s">
        <v>8</v>
      </c>
    </row>
    <row r="22" spans="1:7" ht="13.5" customHeight="1" thickBot="1">
      <c r="A22" s="16" t="s">
        <v>13</v>
      </c>
      <c r="B22" s="31">
        <v>1000</v>
      </c>
      <c r="C22" s="69"/>
      <c r="D22" s="32">
        <v>0</v>
      </c>
      <c r="E22" s="69"/>
      <c r="F22" s="32">
        <v>0</v>
      </c>
      <c r="G22" s="70"/>
    </row>
    <row r="23" spans="1:7" ht="19.5" thickBot="1">
      <c r="A23" s="48" t="s">
        <v>11</v>
      </c>
      <c r="B23" s="49"/>
      <c r="C23" s="49"/>
      <c r="D23" s="49"/>
      <c r="E23" s="49"/>
      <c r="F23" s="49"/>
      <c r="G23" s="50"/>
    </row>
    <row r="24" spans="1:7" ht="15.75" customHeight="1">
      <c r="A24" s="13" t="s">
        <v>32</v>
      </c>
      <c r="B24" s="8">
        <v>4500</v>
      </c>
      <c r="C24" s="9">
        <f>($E$2*12.95)*12</f>
        <v>777</v>
      </c>
      <c r="D24" s="9">
        <v>4500</v>
      </c>
      <c r="E24" s="9">
        <f>C24</f>
        <v>777</v>
      </c>
      <c r="F24" s="9">
        <v>4500</v>
      </c>
      <c r="G24" s="9">
        <f>C24</f>
        <v>777</v>
      </c>
    </row>
    <row r="25" spans="1:7" ht="15.75" customHeight="1" thickBot="1">
      <c r="A25" s="17" t="s">
        <v>26</v>
      </c>
      <c r="B25" s="8">
        <f>IF(ROUND($E$2/20,0)-1&gt;1,(ROUND($E$2/20,0)-1)*50,0)</f>
        <v>0</v>
      </c>
      <c r="C25" s="44"/>
      <c r="D25" s="9">
        <f>IF(ROUND($E$2/20,0)-1&gt;1,(ROUND($E$2/20,0)-1)*50,0)</f>
        <v>0</v>
      </c>
      <c r="E25" s="44"/>
      <c r="F25" s="9">
        <f>IF(ROUND($E$2/20,0)-1&gt;1,(ROUND($E$2/20,0)-1)*50,0)</f>
        <v>0</v>
      </c>
      <c r="G25" s="45"/>
    </row>
    <row r="26" spans="1:7" ht="3" customHeight="1" thickBot="1">
      <c r="A26" s="18"/>
      <c r="B26" s="19"/>
      <c r="C26" s="19"/>
      <c r="D26" s="19"/>
      <c r="E26" s="19"/>
      <c r="F26" s="20"/>
      <c r="G26" s="21"/>
    </row>
    <row r="27" spans="1:7" ht="17.25" customHeight="1" thickBot="1">
      <c r="A27" s="22" t="s">
        <v>17</v>
      </c>
      <c r="B27" s="23">
        <v>10000</v>
      </c>
      <c r="C27" s="24" t="s">
        <v>8</v>
      </c>
      <c r="D27" s="25">
        <f>B27</f>
        <v>10000</v>
      </c>
      <c r="E27" s="24" t="s">
        <v>8</v>
      </c>
      <c r="F27" s="25">
        <f>B27</f>
        <v>10000</v>
      </c>
      <c r="G27" s="26" t="s">
        <v>8</v>
      </c>
    </row>
    <row r="28" spans="1:7" ht="3" customHeight="1" thickBot="1">
      <c r="A28" s="18"/>
      <c r="B28" s="19"/>
      <c r="C28" s="19"/>
      <c r="D28" s="19"/>
      <c r="E28" s="19"/>
      <c r="F28" s="19"/>
      <c r="G28" s="21"/>
    </row>
    <row r="29" spans="1:7" ht="18.75" customHeight="1" thickBot="1">
      <c r="A29" s="84" t="s">
        <v>33</v>
      </c>
      <c r="B29" s="47"/>
      <c r="C29" s="25">
        <f>8.5*$E$1*12</f>
        <v>5100</v>
      </c>
      <c r="D29" s="46"/>
      <c r="E29" s="25">
        <f>C29</f>
        <v>5100</v>
      </c>
      <c r="F29" s="46"/>
      <c r="G29" s="27">
        <f>C29</f>
        <v>5100</v>
      </c>
    </row>
    <row r="30" spans="1:7" ht="3" customHeight="1" thickBot="1">
      <c r="A30" s="18"/>
      <c r="B30" s="19"/>
      <c r="C30" s="19"/>
      <c r="D30" s="19"/>
      <c r="E30" s="19"/>
      <c r="F30" s="19"/>
      <c r="G30" s="21"/>
    </row>
    <row r="31" spans="1:7" ht="15" customHeight="1" thickBot="1">
      <c r="A31" s="35" t="s">
        <v>14</v>
      </c>
      <c r="B31" s="36">
        <f>B$29+B$27+B$25+B$24+B$22+B$21+B$19+B$18+B$17+B$16+B$15+B$13+B$12+B$11+B$10+B$9+B$8+B$7</f>
        <v>49395.5</v>
      </c>
      <c r="C31" s="37">
        <f>C$29+C$24</f>
        <v>5877</v>
      </c>
      <c r="D31" s="36">
        <f>D$29+D$27+D$25+D$24+D$22+D$21+D$19+D$18+D$17+D$16+D$15+D$13+D$12+D$11+D$10+D$9+D$8+D$7</f>
        <v>19350</v>
      </c>
      <c r="E31" s="37">
        <f>E$29+E$24</f>
        <v>5877</v>
      </c>
      <c r="F31" s="36">
        <f>F$29+F$27+F$25+F$24+F$22+F$21+F$19+F$18+F$17+F$16+F$15+F$13+F$12+F$11+F$10+F$9+F$8+F$7</f>
        <v>19350</v>
      </c>
      <c r="G31" s="37">
        <f>G$29+G$24</f>
        <v>5877</v>
      </c>
    </row>
    <row r="32" spans="1:7" ht="12" customHeight="1" thickBot="1">
      <c r="A32" s="38"/>
      <c r="B32" s="39"/>
      <c r="C32" s="39"/>
      <c r="D32" s="39"/>
      <c r="E32" s="39"/>
      <c r="F32" s="39"/>
      <c r="G32" s="40"/>
    </row>
    <row r="33" spans="1:7" ht="13.5" customHeight="1" thickBot="1">
      <c r="A33" s="35" t="s">
        <v>15</v>
      </c>
      <c r="B33" s="65">
        <f>B31-C31</f>
        <v>43518.5</v>
      </c>
      <c r="C33" s="66"/>
      <c r="D33" s="67">
        <f>D31-E31</f>
        <v>13473</v>
      </c>
      <c r="E33" s="66"/>
      <c r="F33" s="67">
        <f>F31-G31</f>
        <v>13473</v>
      </c>
      <c r="G33" s="68"/>
    </row>
    <row r="34" spans="1:7" ht="11.25" customHeight="1" thickBot="1">
      <c r="A34" s="41"/>
      <c r="B34" s="41"/>
      <c r="C34" s="41"/>
      <c r="D34" s="41"/>
      <c r="E34" s="41"/>
      <c r="F34" s="41"/>
      <c r="G34" s="41"/>
    </row>
    <row r="35" spans="1:7" ht="16.5" thickBot="1">
      <c r="A35" s="42" t="s">
        <v>20</v>
      </c>
      <c r="B35" s="43">
        <f>B33+D33+F33</f>
        <v>70464.5</v>
      </c>
      <c r="C35" s="41"/>
      <c r="D35" s="41"/>
      <c r="E35" s="41"/>
      <c r="F35" s="41"/>
      <c r="G35" s="41"/>
    </row>
    <row r="37" ht="12.75">
      <c r="A37" s="1" t="s">
        <v>29</v>
      </c>
    </row>
  </sheetData>
  <sheetProtection/>
  <mergeCells count="27">
    <mergeCell ref="G21:G22"/>
    <mergeCell ref="A23:G23"/>
    <mergeCell ref="A14:G14"/>
    <mergeCell ref="A6:G6"/>
    <mergeCell ref="B4:C4"/>
    <mergeCell ref="D4:E4"/>
    <mergeCell ref="F4:G4"/>
    <mergeCell ref="C7:C13"/>
    <mergeCell ref="E7:E13"/>
    <mergeCell ref="G7:G13"/>
    <mergeCell ref="G1:G2"/>
    <mergeCell ref="B1:D1"/>
    <mergeCell ref="B2:D2"/>
    <mergeCell ref="E1:F1"/>
    <mergeCell ref="E2:F2"/>
    <mergeCell ref="B33:C33"/>
    <mergeCell ref="D33:E33"/>
    <mergeCell ref="F33:G33"/>
    <mergeCell ref="C21:C22"/>
    <mergeCell ref="E21:E22"/>
    <mergeCell ref="A20:G20"/>
    <mergeCell ref="C15:C16"/>
    <mergeCell ref="C17:C18"/>
    <mergeCell ref="G15:G16"/>
    <mergeCell ref="G17:G18"/>
    <mergeCell ref="E15:E16"/>
    <mergeCell ref="E17:E18"/>
  </mergeCells>
  <printOptions/>
  <pageMargins left="0.18" right="0.17" top="0.99" bottom="0.21" header="0.17" footer="0.18"/>
  <pageSetup fitToHeight="1" fitToWidth="1" horizontalDpi="300" verticalDpi="300" orientation="landscape" paperSize="9" scale="92" r:id="rId1"/>
  <headerFooter>
    <oddHeader>&amp;C&amp;"Calibri,Bold"&amp;16&amp;UHosted Exchange
Return on Investment
Comparison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Sunny Oasis Internet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Patience</dc:creator>
  <cp:keywords/>
  <dc:description/>
  <cp:lastModifiedBy>Paul Patience</cp:lastModifiedBy>
  <cp:lastPrinted>2009-10-26T15:11:57Z</cp:lastPrinted>
  <dcterms:created xsi:type="dcterms:W3CDTF">2008-09-29T20:34:53Z</dcterms:created>
  <dcterms:modified xsi:type="dcterms:W3CDTF">2014-11-18T18:17:05Z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0x0101005C5F66135C78834F9FB9D95FA5BC3D56</vt:lpwstr>
  </property>
</Properties>
</file>